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8_{F1F92CC5-8329-44AA-B58F-4D6C63057B52}" xr6:coauthVersionLast="34" xr6:coauthVersionMax="34" xr10:uidLastSave="{00000000-0000-0000-0000-000000000000}"/>
  <bookViews>
    <workbookView xWindow="0" yWindow="0" windowWidth="19200" windowHeight="11385" firstSheet="2" activeTab="2" xr2:uid="{00000000-000D-0000-FFFF-FFFF00000000}"/>
  </bookViews>
  <sheets>
    <sheet name="produttività" sheetId="4" r:id="rId1"/>
    <sheet name="costo t.ind-annuale" sheetId="1" state="hidden" r:id="rId2"/>
    <sheet name="costi t. det-trimestrale" sheetId="3" r:id="rId3"/>
  </sheets>
  <definedNames>
    <definedName name="_xlnm.Print_Area" localSheetId="0">produttività!$A$1:$D$31</definedName>
  </definedNames>
  <calcPr calcId="162913"/>
</workbook>
</file>

<file path=xl/calcChain.xml><?xml version="1.0" encoding="utf-8"?>
<calcChain xmlns="http://schemas.openxmlformats.org/spreadsheetml/2006/main">
  <c r="B58" i="1" l="1"/>
  <c r="B57" i="1"/>
  <c r="B56" i="1"/>
  <c r="B55" i="1"/>
  <c r="B54" i="1"/>
  <c r="D5" i="4" l="1"/>
  <c r="B20" i="4" l="1"/>
  <c r="B46" i="1" l="1"/>
  <c r="B45" i="1" l="1"/>
  <c r="B44" i="1"/>
  <c r="B43" i="1"/>
  <c r="B42" i="1"/>
  <c r="B30" i="1" l="1"/>
  <c r="B28" i="4" l="1"/>
  <c r="B18" i="1"/>
  <c r="B22" i="1"/>
  <c r="B21" i="1"/>
  <c r="B20" i="1"/>
  <c r="B19" i="1"/>
  <c r="B5" i="1"/>
  <c r="D6" i="4"/>
  <c r="B8" i="1"/>
  <c r="B9" i="1"/>
  <c r="B7" i="1"/>
  <c r="B6" i="1"/>
</calcChain>
</file>

<file path=xl/sharedStrings.xml><?xml version="1.0" encoding="utf-8"?>
<sst xmlns="http://schemas.openxmlformats.org/spreadsheetml/2006/main" count="113" uniqueCount="53">
  <si>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</si>
  <si>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</si>
  <si>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</si>
  <si>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</si>
  <si>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</si>
  <si>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</si>
  <si>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</si>
  <si>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D.Lgs n. 33/2013 - art 16 c. 2</t>
  </si>
  <si>
    <t>D.Lgs n. 33/2013 - art 17 c. 2</t>
  </si>
  <si>
    <t>STANZIATI</t>
  </si>
  <si>
    <t>DISTRIBUITI</t>
  </si>
  <si>
    <t>D.Lgs n. 33/2013 - art 20 c. 1 e 2</t>
  </si>
  <si>
    <t>PERSONALE DIPENDENTE</t>
  </si>
  <si>
    <t>PERSONALE DIRIGENTE</t>
  </si>
  <si>
    <t>DIRETTORE GENERALE</t>
  </si>
  <si>
    <t>PREMIO MEDIO</t>
  </si>
  <si>
    <t>COSTO DIPENDENTI A TEMPO INDETERMINATO AL 31/12/2012</t>
  </si>
  <si>
    <t xml:space="preserve">PR. ORIZZ. Q. F.DO </t>
  </si>
  <si>
    <t xml:space="preserve">POS. ORGANIZZ. </t>
  </si>
  <si>
    <t>IND. AREA DIRETTIVA</t>
  </si>
  <si>
    <t>TOTALE EROGATO</t>
  </si>
  <si>
    <t>economia di bilancio L.133/2008</t>
  </si>
  <si>
    <t>INDENNITA' DI COMPARTO</t>
  </si>
  <si>
    <t xml:space="preserve">IND. DIR IPS </t>
  </si>
  <si>
    <t>DISTRIBUZIONE DEL TRATTAMENTO ACCESSORIO</t>
  </si>
  <si>
    <t>LAVORO STRAORDINARIO</t>
  </si>
  <si>
    <t>OBIETTIVI DI GRUPPO</t>
  </si>
  <si>
    <t>OBIETTIVI AZIENDALI</t>
  </si>
  <si>
    <t>INDENNITA' ART. 17 CCNL 1.4.1999</t>
  </si>
  <si>
    <t>OBIETTIVI INDIVIDUALI</t>
  </si>
  <si>
    <t>PRODUTTIVITA' DI SISTEMA (schede di valutazione)</t>
  </si>
  <si>
    <t>SCADENZA ANNUALE</t>
  </si>
  <si>
    <t>COSTO DIPENDENTI A TEMPO INDETERMINATO AL 31/12/2013</t>
  </si>
  <si>
    <t>COSTO COMPLESSIVO ANNO 2013</t>
  </si>
  <si>
    <t xml:space="preserve">                      COSTI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</si>
  <si>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</si>
  <si>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</si>
  <si>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</si>
  <si>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</si>
  <si>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>PREMI COLLEGATI ALLA PERFORMANCE - 2015</t>
  </si>
  <si>
    <t>DISTRIBUZIONE DEL TRATTAMENTO ACCESSORIO PERSONALE DIPENDENTE - 2015</t>
  </si>
  <si>
    <t>COSTO PERSONALE A  TEMPO DETERMINATO - DAL 01/07/2016 AL 30/09/2016</t>
  </si>
  <si>
    <t>COSTO PERSONALE A  TEMPO DETERMINATO - DAL 01/10/2016 AL 31/12/2016</t>
  </si>
  <si>
    <t>TOTALE RISORSE FONDO TRATTAMENTO ACCESSORIO €   241.623,42</t>
  </si>
  <si>
    <t>N.B. 500 euro ancora da pagare per obiettivo 3 non ancora raggiunto</t>
  </si>
  <si>
    <t>N.B. 17.032,24 euro ancora da pagare per obiettivo 3 non ancora raggiunto</t>
  </si>
  <si>
    <t>COMPENSO RSPP</t>
  </si>
  <si>
    <t>COSTO PERSONALE A  TEMPO DETERMINATO - DAL 01/01/2017 AL 31/03/2017</t>
  </si>
  <si>
    <t>COSTO DIPENDENTI A TEMPO INDETERMINATO AL 31/12/2017</t>
  </si>
  <si>
    <t>COSTO COMPLESSIVO ANNO 2017</t>
  </si>
  <si>
    <t>COSTO PERSONALE A  TEMPO DETERMINATO - DAL 01/04/2017 AL 30/06/2017</t>
  </si>
  <si>
    <t>COSTO PERSONALE A  TEMPO DETERMINATO - DAL 01/07/2017 AL 30/09/2017</t>
  </si>
  <si>
    <t>COSTO PERSONALE A  TEMPO DETERMINATO - DAL 01/04/2018 AL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</si>
</sst>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44" fontId="0" fillId="0" borderId="2" xfId="2" applyFont="1" applyBorder="1"/>
    <xf numFmtId="0" fontId="0" fillId="0" borderId="3" xfId="0" applyBorder="1"/>
    <xf numFmtId="44" fontId="0" fillId="0" borderId="4" xfId="2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2" xfId="2" applyFont="1" applyBorder="1" applyAlignment="1">
      <alignment horizontal="center"/>
    </xf>
    <xf numFmtId="44" fontId="4" fillId="0" borderId="0" xfId="2" applyFont="1" applyBorder="1" applyAlignment="1"/>
    <xf numFmtId="44" fontId="4" fillId="0" borderId="0" xfId="2" applyFont="1" applyBorder="1" applyAlignment="1">
      <alignment horizontal="center"/>
    </xf>
    <xf numFmtId="44" fontId="4" fillId="0" borderId="5" xfId="2" applyFont="1" applyBorder="1" applyAlignment="1"/>
    <xf numFmtId="44" fontId="4" fillId="0" borderId="2" xfId="2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/>
    </xf>
    <xf numFmtId="44" fontId="7" fillId="0" borderId="2" xfId="2" applyFont="1" applyBorder="1" applyAlignment="1">
      <alignment horizontal="center"/>
    </xf>
    <xf numFmtId="44" fontId="2" fillId="0" borderId="2" xfId="2" applyFont="1" applyBorder="1" applyAlignment="1">
      <alignment horizontal="center"/>
    </xf>
    <xf numFmtId="43" fontId="0" fillId="0" borderId="0" xfId="1" applyFont="1" applyBorder="1"/>
    <xf numFmtId="0" fontId="6" fillId="0" borderId="1" xfId="0" applyFont="1" applyFill="1" applyBorder="1"/>
    <xf numFmtId="0" fontId="0" fillId="0" borderId="2" xfId="0" applyBorder="1" applyAlignment="1">
      <alignment wrapText="1"/>
    </xf>
    <xf numFmtId="0" fontId="0" fillId="0" borderId="5" xfId="0" applyBorder="1"/>
    <xf numFmtId="0" fontId="0" fillId="0" borderId="4" xfId="0" applyBorder="1"/>
    <xf numFmtId="44" fontId="6" fillId="0" borderId="0" xfId="2" applyFont="1" applyBorder="1"/>
    <xf numFmtId="44" fontId="0" fillId="0" borderId="0" xfId="2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2" borderId="0" xfId="0" applyFill="1"/>
    <xf numFmtId="44" fontId="0" fillId="0" borderId="0" xfId="0" applyNumberFormat="1"/>
    <xf numFmtId="0" fontId="3" fillId="0" borderId="1" xfId="0" applyFont="1" applyBorder="1" applyAlignment="1">
      <alignment horizontal="left"/>
    </xf>
    <xf numFmtId="0" fontId="0" fillId="0" borderId="9" xfId="0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workbookViewId="0">
      <selection activeCell="D6" sqref="D6"/>
    </sheetView>
  </sheetViews>
  <sheetFormatPr defaultRowHeight="15" x14ac:dyDescent="0.25"/>
  <cols>
    <col min="1" max="1" width="32.28515625" customWidth="1"/>
    <col min="2" max="2" width="20.28515625" bestFit="1" customWidth="1"/>
    <col min="3" max="3" width="22.42578125" customWidth="1"/>
    <col min="4" max="4" width="18.42578125" customWidth="1"/>
    <col min="5" max="5" width="9.85546875" customWidth="1"/>
  </cols>
  <sheetData>
    <row r="1" spans="1:7" thickBot="1" x14ac:dyDescent="0.35">
      <c r="A1" t="s">
        <v>11</v>
      </c>
    </row>
    <row r="2" spans="1:7" ht="18" x14ac:dyDescent="0.35">
      <c r="A2" s="38" t="s">
        <v>39</v>
      </c>
      <c r="B2" s="39"/>
      <c r="C2" s="39"/>
      <c r="D2" s="40"/>
      <c r="F2" s="33" t="s">
        <v>31</v>
      </c>
      <c r="G2" s="33"/>
    </row>
    <row r="3" spans="1:7" ht="15.6" x14ac:dyDescent="0.3">
      <c r="A3" s="5"/>
      <c r="B3" s="9" t="s">
        <v>9</v>
      </c>
      <c r="C3" s="9" t="s">
        <v>10</v>
      </c>
      <c r="D3" s="4" t="s">
        <v>15</v>
      </c>
      <c r="E3" s="9"/>
    </row>
    <row r="4" spans="1:7" ht="15" customHeight="1" x14ac:dyDescent="0.3">
      <c r="A4" s="5"/>
      <c r="B4" s="11"/>
      <c r="C4" s="11"/>
      <c r="D4" s="12"/>
    </row>
    <row r="5" spans="1:7" ht="15" customHeight="1" x14ac:dyDescent="0.35">
      <c r="A5" s="5" t="s">
        <v>12</v>
      </c>
      <c r="B5" s="16">
        <v>115375.28</v>
      </c>
      <c r="C5" s="17">
        <v>96534.2</v>
      </c>
      <c r="D5" s="19">
        <f>C5/46</f>
        <v>2098.5695652173913</v>
      </c>
    </row>
    <row r="6" spans="1:7" ht="15" customHeight="1" x14ac:dyDescent="0.35">
      <c r="A6" s="5" t="s">
        <v>13</v>
      </c>
      <c r="B6" s="16">
        <v>20485.34</v>
      </c>
      <c r="C6" s="16">
        <v>10217.91</v>
      </c>
      <c r="D6" s="19">
        <f>C6/4</f>
        <v>2554.4775</v>
      </c>
    </row>
    <row r="7" spans="1:7" ht="15" customHeight="1" thickBot="1" x14ac:dyDescent="0.4">
      <c r="A7" s="7" t="s">
        <v>14</v>
      </c>
      <c r="B7" s="18">
        <v>20868</v>
      </c>
      <c r="C7" s="18">
        <v>10434</v>
      </c>
      <c r="D7" s="18">
        <v>10434</v>
      </c>
    </row>
    <row r="8" spans="1:7" ht="15" customHeight="1" x14ac:dyDescent="0.3">
      <c r="A8" s="11"/>
      <c r="B8" s="11"/>
      <c r="C8" s="11"/>
    </row>
    <row r="9" spans="1:7" ht="15" customHeight="1" x14ac:dyDescent="0.3"/>
    <row r="10" spans="1:7" ht="15" customHeight="1" thickBot="1" x14ac:dyDescent="0.35"/>
    <row r="11" spans="1:7" ht="23.25" customHeight="1" x14ac:dyDescent="0.35">
      <c r="A11" s="38" t="s">
        <v>40</v>
      </c>
      <c r="B11" s="39"/>
      <c r="C11" s="39"/>
      <c r="D11" s="40"/>
    </row>
    <row r="12" spans="1:7" ht="15" customHeight="1" x14ac:dyDescent="0.35">
      <c r="A12" s="1"/>
      <c r="B12" s="21"/>
      <c r="C12" s="21"/>
      <c r="D12" s="2"/>
    </row>
    <row r="13" spans="1:7" ht="15" customHeight="1" x14ac:dyDescent="0.25">
      <c r="A13" s="41" t="s">
        <v>43</v>
      </c>
      <c r="B13" s="42"/>
      <c r="C13" s="42"/>
      <c r="D13" s="22"/>
    </row>
    <row r="14" spans="1:7" ht="15" customHeight="1" x14ac:dyDescent="0.3">
      <c r="A14" s="31"/>
      <c r="B14" s="32"/>
      <c r="C14" s="32"/>
      <c r="D14" s="22"/>
    </row>
    <row r="15" spans="1:7" ht="15" customHeight="1" x14ac:dyDescent="0.35">
      <c r="A15" s="43" t="s">
        <v>24</v>
      </c>
      <c r="B15" s="42"/>
      <c r="C15" s="42"/>
      <c r="D15" s="23"/>
    </row>
    <row r="16" spans="1:7" ht="14.45" x14ac:dyDescent="0.3">
      <c r="A16" s="5" t="s">
        <v>17</v>
      </c>
      <c r="B16" s="30">
        <v>44510.31</v>
      </c>
      <c r="C16" s="11"/>
      <c r="D16" s="12"/>
    </row>
    <row r="17" spans="1:5" ht="14.45" x14ac:dyDescent="0.3">
      <c r="A17" s="5" t="s">
        <v>18</v>
      </c>
      <c r="B17" s="30">
        <v>4499.97</v>
      </c>
      <c r="D17" s="12"/>
      <c r="E17" s="37" t="s">
        <v>44</v>
      </c>
    </row>
    <row r="18" spans="1:5" ht="14.45" x14ac:dyDescent="0.3">
      <c r="A18" s="5" t="s">
        <v>23</v>
      </c>
      <c r="B18" s="30">
        <v>772.22</v>
      </c>
      <c r="C18" s="11"/>
      <c r="D18" s="12"/>
    </row>
    <row r="19" spans="1:5" ht="14.45" x14ac:dyDescent="0.3">
      <c r="A19" s="5" t="s">
        <v>25</v>
      </c>
      <c r="B19" s="30">
        <v>10064.94</v>
      </c>
      <c r="C19" s="11"/>
      <c r="D19" s="12"/>
    </row>
    <row r="20" spans="1:5" ht="14.45" x14ac:dyDescent="0.3">
      <c r="A20" s="5" t="s">
        <v>28</v>
      </c>
      <c r="B20" s="30">
        <f>23597.92+2009.8+300</f>
        <v>25907.719999999998</v>
      </c>
      <c r="C20" s="11"/>
      <c r="D20" s="12"/>
    </row>
    <row r="21" spans="1:5" ht="14.45" x14ac:dyDescent="0.3">
      <c r="A21" s="5" t="s">
        <v>19</v>
      </c>
      <c r="B21" s="30">
        <v>21018.6</v>
      </c>
      <c r="C21" s="11"/>
      <c r="D21" s="12"/>
    </row>
    <row r="22" spans="1:5" ht="14.45" x14ac:dyDescent="0.3">
      <c r="A22" s="5" t="s">
        <v>22</v>
      </c>
      <c r="B22" s="30">
        <v>17724.189999999999</v>
      </c>
      <c r="C22" s="11"/>
      <c r="D22" s="12"/>
    </row>
    <row r="23" spans="1:5" ht="14.45" x14ac:dyDescent="0.3">
      <c r="A23" s="5" t="s">
        <v>46</v>
      </c>
      <c r="B23" s="30">
        <v>1249.98</v>
      </c>
      <c r="C23" s="11"/>
      <c r="D23" s="12"/>
    </row>
    <row r="24" spans="1:5" ht="14.45" x14ac:dyDescent="0.3">
      <c r="A24" s="5" t="s">
        <v>29</v>
      </c>
      <c r="B24" s="30">
        <v>14301.72</v>
      </c>
      <c r="C24" s="11"/>
      <c r="D24" s="12"/>
    </row>
    <row r="25" spans="1:5" ht="14.45" x14ac:dyDescent="0.3">
      <c r="A25" s="5" t="s">
        <v>26</v>
      </c>
      <c r="B25" s="30">
        <v>48160.15</v>
      </c>
      <c r="C25" s="11"/>
      <c r="D25" s="12"/>
    </row>
    <row r="26" spans="1:5" ht="14.45" x14ac:dyDescent="0.3">
      <c r="A26" s="5" t="s">
        <v>27</v>
      </c>
      <c r="B26" s="30">
        <v>17032.36</v>
      </c>
      <c r="D26" s="12"/>
      <c r="E26" s="37" t="s">
        <v>45</v>
      </c>
    </row>
    <row r="27" spans="1:5" ht="28.9" x14ac:dyDescent="0.3">
      <c r="A27" s="20" t="s">
        <v>30</v>
      </c>
      <c r="B27" s="30">
        <v>17039.97</v>
      </c>
      <c r="C27" s="11"/>
      <c r="D27" s="12"/>
    </row>
    <row r="28" spans="1:5" ht="14.45" x14ac:dyDescent="0.3">
      <c r="A28" s="25" t="s">
        <v>20</v>
      </c>
      <c r="B28" s="29">
        <f>SUM(B16:B27)</f>
        <v>222282.12999999998</v>
      </c>
      <c r="C28" s="11"/>
      <c r="D28" s="12"/>
    </row>
    <row r="29" spans="1:5" ht="14.45" x14ac:dyDescent="0.3">
      <c r="A29" s="5" t="s">
        <v>21</v>
      </c>
      <c r="B29" s="30">
        <v>1808.87</v>
      </c>
      <c r="C29" s="11"/>
      <c r="D29" s="12"/>
    </row>
    <row r="30" spans="1:5" ht="14.45" x14ac:dyDescent="0.3">
      <c r="A30" s="5"/>
      <c r="B30" s="24"/>
      <c r="C30" s="11"/>
      <c r="D30" s="26"/>
    </row>
    <row r="31" spans="1:5" thickBot="1" x14ac:dyDescent="0.35">
      <c r="A31" s="7"/>
      <c r="B31" s="27"/>
      <c r="C31" s="27"/>
      <c r="D31" s="28"/>
    </row>
  </sheetData>
  <mergeCells count="4">
    <mergeCell ref="A2:D2"/>
    <mergeCell ref="A11:D11"/>
    <mergeCell ref="A13:C13"/>
    <mergeCell ref="A15:C1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"/>
  <sheetViews>
    <sheetView topLeftCell="A43" workbookViewId="0">
      <selection activeCell="F58" sqref="F58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thickBot="1" x14ac:dyDescent="0.35">
      <c r="A1" t="s">
        <v>7</v>
      </c>
    </row>
    <row r="2" spans="1:5" ht="18" x14ac:dyDescent="0.35">
      <c r="A2" s="38" t="s">
        <v>16</v>
      </c>
      <c r="B2" s="40"/>
      <c r="D2" s="33" t="s">
        <v>31</v>
      </c>
      <c r="E2" s="33"/>
    </row>
    <row r="3" spans="1:5" ht="18" x14ac:dyDescent="0.35">
      <c r="A3" s="1"/>
      <c r="B3" s="2"/>
    </row>
    <row r="4" spans="1:5" ht="15.6" x14ac:dyDescent="0.3">
      <c r="A4" s="3" t="s">
        <v>0</v>
      </c>
      <c r="B4" s="4" t="s">
        <v>1</v>
      </c>
    </row>
    <row r="5" spans="1:5" ht="14.45" x14ac:dyDescent="0.3">
      <c r="A5" s="5" t="s">
        <v>2</v>
      </c>
      <c r="B5" s="6">
        <f>356953.34+6594.66+4483.84+73158.87+11783.21+68694.74</f>
        <v>521668.66000000003</v>
      </c>
    </row>
    <row r="6" spans="1:5" ht="14.45" x14ac:dyDescent="0.3">
      <c r="A6" s="5" t="s">
        <v>6</v>
      </c>
      <c r="B6" s="6">
        <f>608210.35+10776.86+8116.94+125678.45+17536.28</f>
        <v>770318.87999999989</v>
      </c>
    </row>
    <row r="7" spans="1:5" ht="14.45" x14ac:dyDescent="0.3">
      <c r="A7" s="5" t="s">
        <v>3</v>
      </c>
      <c r="B7" s="6">
        <f>23938.9+303.56+946.89+5103.35+716.01</f>
        <v>31008.710000000003</v>
      </c>
    </row>
    <row r="8" spans="1:5" ht="14.45" x14ac:dyDescent="0.3">
      <c r="A8" s="5" t="s">
        <v>4</v>
      </c>
      <c r="B8" s="6">
        <f>99085.48+216.07+2058.34+1060.16+21925.36+2025.86</f>
        <v>126371.27</v>
      </c>
    </row>
    <row r="9" spans="1:5" ht="14.45" x14ac:dyDescent="0.3">
      <c r="A9" s="5" t="s">
        <v>5</v>
      </c>
      <c r="B9" s="6">
        <f>280676.52+3007.55+5491.03+60708.67+133.06+6364.66+69.63</f>
        <v>356451.12</v>
      </c>
    </row>
    <row r="10" spans="1:5" thickBot="1" x14ac:dyDescent="0.35">
      <c r="A10" s="7"/>
      <c r="B10" s="8"/>
    </row>
    <row r="11" spans="1:5" ht="14.45" x14ac:dyDescent="0.3">
      <c r="B11" s="34"/>
    </row>
    <row r="14" spans="1:5" thickBot="1" x14ac:dyDescent="0.35"/>
    <row r="15" spans="1:5" ht="18" x14ac:dyDescent="0.35">
      <c r="A15" s="38" t="s">
        <v>32</v>
      </c>
      <c r="B15" s="40"/>
    </row>
    <row r="16" spans="1:5" ht="18" x14ac:dyDescent="0.35">
      <c r="A16" s="1"/>
      <c r="B16" s="2"/>
    </row>
    <row r="17" spans="1:2" ht="15.6" x14ac:dyDescent="0.3">
      <c r="A17" s="3" t="s">
        <v>0</v>
      </c>
      <c r="B17" s="4" t="s">
        <v>33</v>
      </c>
    </row>
    <row r="18" spans="1:2" ht="14.45" x14ac:dyDescent="0.3">
      <c r="A18" s="5" t="s">
        <v>2</v>
      </c>
      <c r="B18" s="6">
        <f>318049.06+5306.58+4568.45+75768.89+52818.92+1301.43+12708.77</f>
        <v>470522.10000000003</v>
      </c>
    </row>
    <row r="19" spans="1:2" ht="14.45" x14ac:dyDescent="0.3">
      <c r="A19" s="5" t="s">
        <v>6</v>
      </c>
      <c r="B19" s="6">
        <f>583341.49+10683.54+8102.14+138506.37</f>
        <v>740633.54</v>
      </c>
    </row>
    <row r="20" spans="1:2" ht="14.45" x14ac:dyDescent="0.3">
      <c r="A20" s="5" t="s">
        <v>3</v>
      </c>
      <c r="B20" s="6">
        <f>24506.63+1036.23+6001.73</f>
        <v>31544.59</v>
      </c>
    </row>
    <row r="21" spans="1:2" ht="14.45" x14ac:dyDescent="0.3">
      <c r="A21" s="5" t="s">
        <v>4</v>
      </c>
      <c r="B21" s="6">
        <f>92865.75+2011.56+855.72+7886.17</f>
        <v>103619.2</v>
      </c>
    </row>
    <row r="22" spans="1:2" ht="14.45" x14ac:dyDescent="0.3">
      <c r="A22" s="5" t="s">
        <v>5</v>
      </c>
      <c r="B22" s="6">
        <f>281185.88+3056.82+5595.31+67330.63</f>
        <v>357168.64000000001</v>
      </c>
    </row>
    <row r="23" spans="1:2" thickBot="1" x14ac:dyDescent="0.35">
      <c r="A23" s="7"/>
      <c r="B23" s="8"/>
    </row>
    <row r="24" spans="1:2" ht="14.45" x14ac:dyDescent="0.3">
      <c r="B24" s="34"/>
    </row>
    <row r="26" spans="1:2" thickBot="1" x14ac:dyDescent="0.35"/>
    <row r="27" spans="1:2" ht="18" x14ac:dyDescent="0.35">
      <c r="A27" s="38" t="s">
        <v>35</v>
      </c>
      <c r="B27" s="40"/>
    </row>
    <row r="28" spans="1:2" ht="18" x14ac:dyDescent="0.35">
      <c r="A28" s="1"/>
      <c r="B28" s="2"/>
    </row>
    <row r="29" spans="1:2" ht="15.6" x14ac:dyDescent="0.3">
      <c r="A29" s="3" t="s">
        <v>0</v>
      </c>
      <c r="B29" s="4" t="s">
        <v>36</v>
      </c>
    </row>
    <row r="30" spans="1:2" ht="14.45" x14ac:dyDescent="0.3">
      <c r="A30" s="5" t="s">
        <v>2</v>
      </c>
      <c r="B30" s="6">
        <f>548858.15</f>
        <v>548858.15</v>
      </c>
    </row>
    <row r="31" spans="1:2" ht="14.45" x14ac:dyDescent="0.3">
      <c r="A31" s="5" t="s">
        <v>6</v>
      </c>
      <c r="B31" s="6">
        <v>659206.76</v>
      </c>
    </row>
    <row r="32" spans="1:2" ht="14.45" x14ac:dyDescent="0.3">
      <c r="A32" s="5" t="s">
        <v>3</v>
      </c>
      <c r="B32" s="6">
        <v>32411.91</v>
      </c>
    </row>
    <row r="33" spans="1:2" ht="14.45" x14ac:dyDescent="0.3">
      <c r="A33" s="5" t="s">
        <v>4</v>
      </c>
      <c r="B33" s="6">
        <v>124008.13</v>
      </c>
    </row>
    <row r="34" spans="1:2" ht="14.45" x14ac:dyDescent="0.3">
      <c r="A34" s="5" t="s">
        <v>5</v>
      </c>
      <c r="B34" s="6">
        <v>358249.47</v>
      </c>
    </row>
    <row r="35" spans="1:2" thickBot="1" x14ac:dyDescent="0.35">
      <c r="A35" s="7"/>
      <c r="B35" s="8"/>
    </row>
    <row r="38" spans="1:2" thickBot="1" x14ac:dyDescent="0.35"/>
    <row r="39" spans="1:2" ht="18" x14ac:dyDescent="0.35">
      <c r="A39" s="38" t="s">
        <v>37</v>
      </c>
      <c r="B39" s="40"/>
    </row>
    <row r="40" spans="1:2" ht="18" x14ac:dyDescent="0.35">
      <c r="A40" s="1"/>
      <c r="B40" s="2"/>
    </row>
    <row r="41" spans="1:2" ht="15.6" x14ac:dyDescent="0.3">
      <c r="A41" s="3" t="s">
        <v>0</v>
      </c>
      <c r="B41" s="4" t="s">
        <v>38</v>
      </c>
    </row>
    <row r="42" spans="1:2" ht="14.45" x14ac:dyDescent="0.3">
      <c r="A42" s="5" t="s">
        <v>2</v>
      </c>
      <c r="B42" s="6">
        <f>325278.98+58027.22+99389.8</f>
        <v>482695.99999999994</v>
      </c>
    </row>
    <row r="43" spans="1:2" ht="14.45" x14ac:dyDescent="0.3">
      <c r="A43" s="5" t="s">
        <v>6</v>
      </c>
      <c r="B43" s="6">
        <f>433851.28+75688.65+133924.77</f>
        <v>643464.70000000007</v>
      </c>
    </row>
    <row r="44" spans="1:2" ht="14.45" x14ac:dyDescent="0.3">
      <c r="A44" s="5" t="s">
        <v>3</v>
      </c>
      <c r="B44" s="6">
        <f>21765.42+4451.72+6907.92</f>
        <v>33125.06</v>
      </c>
    </row>
    <row r="45" spans="1:2" ht="14.45" x14ac:dyDescent="0.3">
      <c r="A45" s="5" t="s">
        <v>4</v>
      </c>
      <c r="B45" s="6">
        <f>100431.37+19431.86+31347.93</f>
        <v>151211.16</v>
      </c>
    </row>
    <row r="46" spans="1:2" ht="14.45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thickBot="1" x14ac:dyDescent="0.35">
      <c r="A47" s="7"/>
      <c r="B47" s="8"/>
    </row>
    <row r="50" spans="1:2" thickBot="1" x14ac:dyDescent="0.35"/>
    <row r="51" spans="1:2" ht="18" x14ac:dyDescent="0.35">
      <c r="A51" s="38" t="s">
        <v>48</v>
      </c>
      <c r="B51" s="40"/>
    </row>
    <row r="52" spans="1:2" ht="18" x14ac:dyDescent="0.35">
      <c r="A52" s="1"/>
      <c r="B52" s="2"/>
    </row>
    <row r="53" spans="1:2" ht="15.6" x14ac:dyDescent="0.3">
      <c r="A53" s="3" t="s">
        <v>0</v>
      </c>
      <c r="B53" s="4" t="s">
        <v>49</v>
      </c>
    </row>
    <row r="54" spans="1:2" ht="14.45" x14ac:dyDescent="0.3">
      <c r="A54" s="5" t="s">
        <v>2</v>
      </c>
      <c r="B54" s="6">
        <f>369571.77+60.38+4523.64+88952.92</f>
        <v>463108.71</v>
      </c>
    </row>
    <row r="55" spans="1:2" ht="14.45" x14ac:dyDescent="0.3">
      <c r="A55" s="5" t="s">
        <v>6</v>
      </c>
      <c r="B55" s="6">
        <f>551720.46+156.16+11142.36+7050.19+132305.57</f>
        <v>702374.74</v>
      </c>
    </row>
    <row r="56" spans="1:2" ht="14.45" x14ac:dyDescent="0.3">
      <c r="A56" s="5" t="s">
        <v>3</v>
      </c>
      <c r="B56" s="6">
        <f>25828.2+1036.23+6315.6</f>
        <v>33180.03</v>
      </c>
    </row>
    <row r="57" spans="1:2" ht="14.45" x14ac:dyDescent="0.3">
      <c r="A57" s="5" t="s">
        <v>4</v>
      </c>
      <c r="B57" s="6">
        <f>140693.48+39.3+2958+1504.23+33805.13</f>
        <v>179000.14</v>
      </c>
    </row>
    <row r="58" spans="1:2" ht="14.45" x14ac:dyDescent="0.3">
      <c r="A58" s="5" t="s">
        <v>5</v>
      </c>
      <c r="B58" s="6">
        <f>271963.25+3061.32+5622.6+65808.62</f>
        <v>346455.79</v>
      </c>
    </row>
    <row r="59" spans="1:2" thickBot="1" x14ac:dyDescent="0.35">
      <c r="A59" s="7"/>
      <c r="B59" s="8"/>
    </row>
  </sheetData>
  <mergeCells count="5"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8"/>
  <sheetViews>
    <sheetView tabSelected="1" workbookViewId="0">
      <selection activeCell="C55" sqref="C55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ht="14.45" x14ac:dyDescent="0.3">
      <c r="A1" t="s">
        <v>8</v>
      </c>
    </row>
    <row r="2" spans="1:3" ht="15.75" thickBot="1" x14ac:dyDescent="0.3"/>
    <row r="3" spans="1:3" ht="18" hidden="1" x14ac:dyDescent="0.35">
      <c r="A3" s="38" t="s">
        <v>47</v>
      </c>
      <c r="B3" s="39"/>
      <c r="C3" s="40"/>
    </row>
    <row r="4" spans="1:3" ht="15.6" hidden="1" x14ac:dyDescent="0.3">
      <c r="A4" s="35" t="s">
        <v>0</v>
      </c>
      <c r="B4" s="9"/>
      <c r="C4" s="4" t="s">
        <v>34</v>
      </c>
    </row>
    <row r="5" spans="1:3" ht="14.45" hidden="1" x14ac:dyDescent="0.3">
      <c r="A5" s="5" t="s">
        <v>2</v>
      </c>
      <c r="B5" s="10"/>
      <c r="C5" s="6">
        <v>0</v>
      </c>
    </row>
    <row r="6" spans="1:3" ht="14.45" hidden="1" x14ac:dyDescent="0.3">
      <c r="A6" s="5" t="s">
        <v>6</v>
      </c>
      <c r="B6" s="11"/>
      <c r="C6" s="15">
        <v>3243.77</v>
      </c>
    </row>
    <row r="7" spans="1:3" ht="14.45" hidden="1" x14ac:dyDescent="0.3">
      <c r="A7" s="5" t="s">
        <v>4</v>
      </c>
      <c r="B7" s="11"/>
      <c r="C7" s="15"/>
    </row>
    <row r="8" spans="1:3" ht="14.45" hidden="1" x14ac:dyDescent="0.3">
      <c r="A8" s="5" t="s">
        <v>5</v>
      </c>
      <c r="B8" s="10"/>
      <c r="C8" s="15">
        <v>33388.76</v>
      </c>
    </row>
    <row r="9" spans="1:3" hidden="1" thickBot="1" x14ac:dyDescent="0.35">
      <c r="A9" s="7"/>
      <c r="B9" s="13"/>
      <c r="C9" s="14"/>
    </row>
    <row r="10" spans="1:3" ht="14.45" hidden="1" x14ac:dyDescent="0.3"/>
    <row r="11" spans="1:3" ht="18" hidden="1" x14ac:dyDescent="0.35">
      <c r="A11" s="38" t="s">
        <v>50</v>
      </c>
      <c r="B11" s="39"/>
      <c r="C11" s="40"/>
    </row>
    <row r="12" spans="1:3" ht="15.6" hidden="1" x14ac:dyDescent="0.3">
      <c r="A12" s="35" t="s">
        <v>0</v>
      </c>
      <c r="B12" s="9"/>
      <c r="C12" s="4" t="s">
        <v>34</v>
      </c>
    </row>
    <row r="13" spans="1:3" ht="14.45" hidden="1" x14ac:dyDescent="0.3">
      <c r="A13" s="5" t="s">
        <v>2</v>
      </c>
      <c r="B13" s="10"/>
      <c r="C13" s="6"/>
    </row>
    <row r="14" spans="1:3" ht="14.45" hidden="1" x14ac:dyDescent="0.3">
      <c r="A14" s="5" t="s">
        <v>6</v>
      </c>
      <c r="B14" s="11"/>
      <c r="C14" s="15">
        <v>4711.6000000000004</v>
      </c>
    </row>
    <row r="15" spans="1:3" ht="14.45" hidden="1" x14ac:dyDescent="0.3">
      <c r="A15" s="5" t="s">
        <v>4</v>
      </c>
      <c r="B15" s="11"/>
      <c r="C15" s="15"/>
    </row>
    <row r="16" spans="1:3" ht="14.45" hidden="1" x14ac:dyDescent="0.3">
      <c r="A16" s="5" t="s">
        <v>5</v>
      </c>
      <c r="B16" s="10"/>
      <c r="C16" s="15">
        <v>59474.2</v>
      </c>
    </row>
    <row r="17" spans="1:4" hidden="1" thickBot="1" x14ac:dyDescent="0.35">
      <c r="A17" s="7"/>
      <c r="B17" s="13"/>
      <c r="C17" s="14"/>
    </row>
    <row r="18" spans="1:4" hidden="1" thickBot="1" x14ac:dyDescent="0.35"/>
    <row r="19" spans="1:4" ht="18" hidden="1" x14ac:dyDescent="0.35">
      <c r="A19" s="38" t="s">
        <v>41</v>
      </c>
      <c r="B19" s="39"/>
      <c r="C19" s="40"/>
    </row>
    <row r="20" spans="1:4" ht="15.6" hidden="1" x14ac:dyDescent="0.3">
      <c r="A20" s="35" t="s">
        <v>0</v>
      </c>
      <c r="B20" s="9"/>
      <c r="C20" s="4" t="s">
        <v>34</v>
      </c>
    </row>
    <row r="21" spans="1:4" ht="14.45" hidden="1" x14ac:dyDescent="0.3">
      <c r="A21" s="5" t="s">
        <v>2</v>
      </c>
      <c r="B21" s="10"/>
      <c r="C21" s="6"/>
    </row>
    <row r="22" spans="1:4" ht="14.45" hidden="1" x14ac:dyDescent="0.3">
      <c r="A22" s="5" t="s">
        <v>6</v>
      </c>
      <c r="B22" s="11"/>
      <c r="C22" s="15"/>
    </row>
    <row r="23" spans="1:4" ht="14.45" hidden="1" x14ac:dyDescent="0.3">
      <c r="A23" s="5" t="s">
        <v>4</v>
      </c>
      <c r="B23" s="11"/>
      <c r="C23" s="15"/>
    </row>
    <row r="24" spans="1:4" ht="14.45" hidden="1" x14ac:dyDescent="0.3">
      <c r="A24" s="5" t="s">
        <v>5</v>
      </c>
      <c r="B24" s="10"/>
      <c r="C24" s="15"/>
    </row>
    <row r="25" spans="1:4" hidden="1" thickBot="1" x14ac:dyDescent="0.35">
      <c r="A25" s="7"/>
      <c r="B25" s="13"/>
      <c r="C25" s="14"/>
    </row>
    <row r="26" spans="1:4" hidden="1" thickBot="1" x14ac:dyDescent="0.35"/>
    <row r="27" spans="1:4" ht="18" hidden="1" x14ac:dyDescent="0.35">
      <c r="A27" s="38" t="s">
        <v>42</v>
      </c>
      <c r="B27" s="39"/>
      <c r="C27" s="40"/>
    </row>
    <row r="28" spans="1:4" ht="15.6" hidden="1" x14ac:dyDescent="0.3">
      <c r="A28" s="35" t="s">
        <v>0</v>
      </c>
      <c r="B28" s="9"/>
      <c r="C28" s="4" t="s">
        <v>34</v>
      </c>
    </row>
    <row r="29" spans="1:4" ht="14.45" hidden="1" x14ac:dyDescent="0.3">
      <c r="A29" s="5" t="s">
        <v>2</v>
      </c>
      <c r="B29" s="10"/>
      <c r="C29" s="6"/>
    </row>
    <row r="30" spans="1:4" ht="14.45" hidden="1" x14ac:dyDescent="0.3">
      <c r="A30" s="5" t="s">
        <v>6</v>
      </c>
      <c r="B30" s="11"/>
      <c r="C30" s="15"/>
    </row>
    <row r="31" spans="1:4" ht="14.45" hidden="1" x14ac:dyDescent="0.3">
      <c r="A31" s="5" t="s">
        <v>4</v>
      </c>
      <c r="B31" s="11"/>
      <c r="C31" s="15"/>
    </row>
    <row r="32" spans="1:4" ht="14.45" hidden="1" x14ac:dyDescent="0.3">
      <c r="A32" s="5" t="s">
        <v>5</v>
      </c>
      <c r="B32" s="10"/>
      <c r="C32" s="15"/>
      <c r="D32" s="36"/>
    </row>
    <row r="33" spans="1:4" hidden="1" thickBot="1" x14ac:dyDescent="0.35">
      <c r="A33" s="7"/>
      <c r="B33" s="13"/>
      <c r="C33" s="14"/>
      <c r="D33" s="34"/>
    </row>
    <row r="34" spans="1:4" hidden="1" thickBot="1" x14ac:dyDescent="0.35"/>
    <row r="35" spans="1:4" ht="18" hidden="1" x14ac:dyDescent="0.35">
      <c r="A35" s="38" t="s">
        <v>51</v>
      </c>
      <c r="B35" s="39"/>
      <c r="C35" s="40"/>
    </row>
    <row r="36" spans="1:4" ht="15.6" hidden="1" x14ac:dyDescent="0.3">
      <c r="A36" s="35" t="s">
        <v>0</v>
      </c>
      <c r="B36" s="9"/>
      <c r="C36" s="4" t="s">
        <v>34</v>
      </c>
    </row>
    <row r="37" spans="1:4" ht="14.45" hidden="1" x14ac:dyDescent="0.3">
      <c r="A37" s="5" t="s">
        <v>2</v>
      </c>
      <c r="B37" s="10"/>
      <c r="C37" s="6"/>
    </row>
    <row r="38" spans="1:4" ht="14.45" hidden="1" x14ac:dyDescent="0.3">
      <c r="A38" s="5" t="s">
        <v>6</v>
      </c>
      <c r="B38" s="11"/>
      <c r="C38" s="15">
        <v>3248.1</v>
      </c>
    </row>
    <row r="39" spans="1:4" ht="14.45" hidden="1" x14ac:dyDescent="0.3">
      <c r="A39" s="5" t="s">
        <v>4</v>
      </c>
      <c r="B39" s="11"/>
      <c r="C39" s="15"/>
    </row>
    <row r="40" spans="1:4" ht="14.45" hidden="1" x14ac:dyDescent="0.3">
      <c r="A40" s="5" t="s">
        <v>5</v>
      </c>
      <c r="B40" s="10"/>
      <c r="C40" s="15">
        <v>33202.92</v>
      </c>
    </row>
    <row r="41" spans="1:4" hidden="1" thickBot="1" x14ac:dyDescent="0.35">
      <c r="A41" s="7"/>
      <c r="B41" s="13"/>
      <c r="C41" s="14"/>
    </row>
    <row r="42" spans="1:4" ht="18.75" x14ac:dyDescent="0.3">
      <c r="A42" s="38" t="s">
        <v>52</v>
      </c>
      <c r="B42" s="39"/>
      <c r="C42" s="40"/>
    </row>
    <row r="43" spans="1:4" ht="15.75" x14ac:dyDescent="0.25">
      <c r="A43" s="35" t="s">
        <v>0</v>
      </c>
      <c r="B43" s="9"/>
      <c r="C43" s="4" t="s">
        <v>34</v>
      </c>
    </row>
    <row r="44" spans="1:4" x14ac:dyDescent="0.25">
      <c r="A44" s="5" t="s">
        <v>2</v>
      </c>
      <c r="B44" s="10"/>
      <c r="C44" s="6">
        <v>7862.39</v>
      </c>
    </row>
    <row r="45" spans="1:4" x14ac:dyDescent="0.25">
      <c r="A45" s="5" t="s">
        <v>6</v>
      </c>
      <c r="B45" s="11"/>
      <c r="C45" s="15">
        <v>5587.72</v>
      </c>
    </row>
    <row r="46" spans="1:4" x14ac:dyDescent="0.25">
      <c r="A46" s="5" t="s">
        <v>4</v>
      </c>
      <c r="B46" s="11"/>
      <c r="C46" s="15"/>
    </row>
    <row r="47" spans="1:4" x14ac:dyDescent="0.25">
      <c r="A47" s="5" t="s">
        <v>5</v>
      </c>
      <c r="B47" s="10"/>
      <c r="C47" s="15">
        <v>59326.44</v>
      </c>
    </row>
    <row r="48" spans="1:4" ht="15.75" thickBot="1" x14ac:dyDescent="0.3">
      <c r="A48" s="7"/>
      <c r="B48" s="13"/>
      <c r="C48" s="14"/>
    </row>
  </sheetData>
  <mergeCells count="6">
    <mergeCell ref="A3:C3"/>
    <mergeCell ref="A35:C35"/>
    <mergeCell ref="A42:C42"/>
    <mergeCell ref="A27:C27"/>
    <mergeCell ref="A19:C19"/>
    <mergeCell ref="A11:C1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produttività</vt:lpstr>
      <vt:lpstr>costo t.ind-annuale</vt:lpstr>
      <vt:lpstr>costi t. det-trimestrale</vt:lpstr>
      <vt:lpstr>produttività!Area_stampa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2018-07-30T08:00:46Z</dcterms:modified>
</cp:coreProperties>
</file>