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Uffici\personale\ARCHIVIO\SITO\TRASPARENZA\x sito trasparenza\PERFORMANCE\"/>
    </mc:Choice>
  </mc:AlternateContent>
  <xr:revisionPtr revIDLastSave="0" documentId="13_ncr:1_{E8CE3582-63DD-4162-98CC-261875E3C3B0}" xr6:coauthVersionLast="47" xr6:coauthVersionMax="47" xr10:uidLastSave="{00000000-0000-0000-0000-000000000000}"/>
  <bookViews>
    <workbookView xWindow="-120" yWindow="-120" windowWidth="29040" windowHeight="15720" xr2:uid="{1DC4A38F-86EE-48A9-B10A-BEB2EFB96D34}"/>
  </bookViews>
  <sheets>
    <sheet name="Foglio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B31" i="1"/>
  <c r="C30" i="1"/>
  <c r="B30" i="1"/>
  <c r="B23" i="1"/>
  <c r="B22" i="1"/>
  <c r="B21" i="1"/>
  <c r="B19" i="1"/>
  <c r="B18" i="1"/>
  <c r="B17" i="1"/>
  <c r="B16" i="1"/>
  <c r="B15" i="1"/>
  <c r="B14" i="1"/>
  <c r="B13" i="1"/>
  <c r="B12" i="1"/>
  <c r="B11" i="1"/>
  <c r="B10" i="1"/>
  <c r="B9" i="1"/>
  <c r="B20" i="1" s="1"/>
  <c r="B24" i="1" s="1"/>
  <c r="B5" i="1"/>
  <c r="B4" i="1"/>
  <c r="B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Alessandra Bertocchi</author>
  </authors>
  <commentList>
    <comment ref="A9" authorId="0" shapeId="0" xr:uid="{60563D5B-7B97-4772-A49D-C2FAA53B35D4}">
      <text>
        <r>
          <rPr>
            <b/>
            <sz val="9"/>
            <color indexed="81"/>
            <rFont val="Tahoma"/>
            <family val="2"/>
          </rPr>
          <t xml:space="preserve">QUOTA FONDO
</t>
        </r>
      </text>
    </comment>
    <comment ref="A11" authorId="0" shapeId="0" xr:uid="{4158D275-E285-4C05-9AAA-57743C083CDC}">
      <text>
        <r>
          <rPr>
            <b/>
            <sz val="9"/>
            <color indexed="81"/>
            <rFont val="Tahoma"/>
            <family val="2"/>
          </rPr>
          <t>INDENNITA' CAT. D e C</t>
        </r>
      </text>
    </comment>
    <comment ref="A13" authorId="0" shapeId="0" xr:uid="{DC8A4EAD-2A40-4A1F-8E3C-030E92D77427}">
      <text>
        <r>
          <rPr>
            <b/>
            <sz val="9"/>
            <color indexed="81"/>
            <rFont val="Tahoma"/>
            <family val="2"/>
          </rPr>
          <t>INDENNITA' VARIE (REPERIBILITA', MANEGGIO E TRASPORTO VALORI, INCENTIVO ORARIO ESTESO, …)</t>
        </r>
      </text>
    </comment>
    <comment ref="A15" authorId="0" shapeId="0" xr:uid="{A5613A18-D07F-45FF-8C98-4BE498C24F43}">
      <text>
        <r>
          <rPr>
            <b/>
            <sz val="9"/>
            <color indexed="81"/>
            <rFont val="Tahoma"/>
            <family val="2"/>
          </rPr>
          <t>QUOTA FONDO</t>
        </r>
      </text>
    </comment>
    <comment ref="A17" authorId="0" shapeId="0" xr:uid="{DB2E9C25-8914-49BA-BEBE-14D706140E47}">
      <text>
        <r>
          <rPr>
            <b/>
            <sz val="9"/>
            <color indexed="81"/>
            <rFont val="Tahoma"/>
            <family val="2"/>
          </rPr>
          <t>PERFORMANCE INDIVIDUALE</t>
        </r>
      </text>
    </comment>
    <comment ref="A18" authorId="0" shapeId="0" xr:uid="{5C00D3C7-5E9F-485C-9298-BAF000F3681B}">
      <text>
        <r>
          <rPr>
            <b/>
            <sz val="9"/>
            <color indexed="81"/>
            <rFont val="Tahoma"/>
            <family val="2"/>
          </rPr>
          <t>PERFORMANCE INDIVIDUALE</t>
        </r>
      </text>
    </comment>
    <comment ref="A19" authorId="0" shapeId="0" xr:uid="{0628962E-2E78-4AC8-90A4-0DA489FCD179}">
      <text>
        <r>
          <rPr>
            <b/>
            <sz val="9"/>
            <color indexed="81"/>
            <rFont val="Tahoma"/>
            <family val="2"/>
          </rPr>
          <t>PERFORMANCE ORGANIZZATIVA</t>
        </r>
      </text>
    </comment>
  </commentList>
</comments>
</file>

<file path=xl/sharedStrings.xml><?xml version="1.0" encoding="utf-8"?>
<sst xmlns="http://schemas.openxmlformats.org/spreadsheetml/2006/main" count="27" uniqueCount="27">
  <si>
    <t>DISTRIBUZIONE DEL TRATTAMENTO ACCESSORIO</t>
  </si>
  <si>
    <t>PROGRESSIONI ORIZZONTALI</t>
  </si>
  <si>
    <t xml:space="preserve">POSIZIONI ORGANIZZATIVE </t>
  </si>
  <si>
    <t>IND. ART. 17 CCNL 1/4/1999</t>
  </si>
  <si>
    <t>STRAORDINARIO</t>
  </si>
  <si>
    <t>INDENNITA' ART. 17</t>
  </si>
  <si>
    <t>INDENNITA' ARCHIVISTI INFORMATICI</t>
  </si>
  <si>
    <t xml:space="preserve">IND. COMPARTO </t>
  </si>
  <si>
    <t>COMPENSO RESP. SICUREZZA ANTINCENDIO</t>
  </si>
  <si>
    <t>PRODUTTIVITA' INDIVIDUALE - OBIETTIVI</t>
  </si>
  <si>
    <t>PRODUTTIVITA' INDIVIDUALE - SCHEDE VALUTAZIONE</t>
  </si>
  <si>
    <t>PRODUTTIVITA' - OBIETTIVI AZIENDALI</t>
  </si>
  <si>
    <t>TOTALE EROGATO</t>
  </si>
  <si>
    <t>economia di bilancio L. 133/2008</t>
  </si>
  <si>
    <t>PREMI STANZIATI</t>
  </si>
  <si>
    <t>PREMI DISTRIBUITI</t>
  </si>
  <si>
    <t>PERSONALE DIPENDENTE</t>
  </si>
  <si>
    <t>PERSONALE DIRIGENTE</t>
  </si>
  <si>
    <t>DIRETTORE GENERALE</t>
  </si>
  <si>
    <t>INCENTIVI ART. 113 DEL D.LGS. N. 50 DD. 18/4/2016</t>
  </si>
  <si>
    <t>DISTRIBUZIONE DEL TRATTAMENTO ACCESSORIO PERSONALE DIPENDENTE - 2024</t>
  </si>
  <si>
    <t>RISORSE EROGABILI FONDO ACCESSORIO 2024</t>
  </si>
  <si>
    <t>TOTALE RISORSE ANNO 2024</t>
  </si>
  <si>
    <t>DISTRIBUZIONE PREMI COLLEGATI ALLA PERFORMANCE ANNO 2024</t>
  </si>
  <si>
    <t>IND. DIR IPS (Maracchi)</t>
  </si>
  <si>
    <t>risparmi lavoro straordinario da imputare al fondo 2025</t>
  </si>
  <si>
    <t>altre somme non comprese fra le precedenti e non erogate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</si>
</sst>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2"/>
      <name val="Verdana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i/>
      <sz val="11"/>
      <name val="Arial"/>
      <family val="2"/>
    </font>
    <font>
      <sz val="10"/>
      <color rgb="FF9C5700"/>
      <name val="Verdana"/>
      <family val="2"/>
    </font>
    <font>
      <i/>
      <sz val="10"/>
      <color rgb="FFFF0000"/>
      <name val="Verdana"/>
      <family val="2"/>
    </font>
    <font>
      <i/>
      <sz val="10"/>
      <color rgb="FFFF0000"/>
      <name val="Arial"/>
      <family val="2"/>
    </font>
    <font>
      <i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5" fillId="0" borderId="4" xfId="0" applyFont="1" applyBorder="1"/>
    <xf numFmtId="4" fontId="5" fillId="0" borderId="4" xfId="0" applyNumberFormat="1" applyFont="1" applyBorder="1"/>
    <xf numFmtId="164" fontId="4" fillId="0" borderId="0" xfId="0" applyNumberFormat="1" applyFont="1"/>
    <xf numFmtId="4" fontId="6" fillId="0" borderId="4" xfId="0" applyNumberFormat="1" applyFont="1" applyBorder="1"/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3" xfId="0" applyFont="1" applyBorder="1"/>
    <xf numFmtId="0" fontId="4" fillId="0" borderId="4" xfId="0" applyFont="1" applyBorder="1"/>
    <xf numFmtId="0" fontId="5" fillId="0" borderId="3" xfId="0" applyFont="1" applyBorder="1"/>
    <xf numFmtId="0" fontId="6" fillId="0" borderId="0" xfId="0" applyFont="1"/>
    <xf numFmtId="0" fontId="6" fillId="0" borderId="4" xfId="0" applyFont="1" applyBorder="1"/>
    <xf numFmtId="43" fontId="5" fillId="0" borderId="0" xfId="1" applyFont="1" applyBorder="1"/>
    <xf numFmtId="43" fontId="5" fillId="0" borderId="4" xfId="1" applyFont="1" applyBorder="1"/>
    <xf numFmtId="4" fontId="5" fillId="0" borderId="5" xfId="0" applyNumberFormat="1" applyFont="1" applyBorder="1"/>
    <xf numFmtId="43" fontId="5" fillId="0" borderId="8" xfId="1" applyFont="1" applyBorder="1"/>
    <xf numFmtId="43" fontId="5" fillId="0" borderId="6" xfId="1" applyFont="1" applyBorder="1"/>
    <xf numFmtId="0" fontId="7" fillId="0" borderId="0" xfId="0" applyFont="1"/>
    <xf numFmtId="0" fontId="2" fillId="2" borderId="1" xfId="2" applyBorder="1" applyAlignment="1">
      <alignment horizontal="left"/>
    </xf>
    <xf numFmtId="4" fontId="8" fillId="2" borderId="2" xfId="2" applyNumberFormat="1" applyFont="1" applyBorder="1"/>
    <xf numFmtId="0" fontId="9" fillId="0" borderId="3" xfId="0" applyFont="1" applyBorder="1" applyAlignment="1">
      <alignment horizontal="left"/>
    </xf>
    <xf numFmtId="43" fontId="9" fillId="0" borderId="4" xfId="1" applyFont="1" applyBorder="1"/>
    <xf numFmtId="4" fontId="9" fillId="0" borderId="4" xfId="0" applyNumberFormat="1" applyFont="1" applyBorder="1"/>
    <xf numFmtId="43" fontId="6" fillId="0" borderId="4" xfId="1" applyFont="1" applyBorder="1"/>
    <xf numFmtId="4" fontId="2" fillId="2" borderId="4" xfId="2" applyNumberForma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0" fillId="0" borderId="0" xfId="0" applyFont="1"/>
    <xf numFmtId="0" fontId="11" fillId="0" borderId="0" xfId="0" applyFont="1"/>
  </cellXfs>
  <cellStyles count="3">
    <cellStyle name="Migliaia" xfId="1" builtinId="3"/>
    <cellStyle name="Neutrale" xfId="2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ffici\personale\ARCHIVIO\Produttivit&#224;\2024\CONTEGGI%20E%20DISTRIBUZIONE%202024.xlsx" TargetMode="External"/><Relationship Id="rId1" Type="http://schemas.openxmlformats.org/officeDocument/2006/relationships/externalLinkPath" Target="/Uffici/personale/ARCHIVIO/Produttivit&#224;/2024/CONTEGGI%20E%20DISTRIBUZION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Uffici\personale\ARCHIVIO\DIRIGENTI\Retr.%20di%20posizione%20e%20Risultato\2024\FONDO%20dirigenti%202024%20Alessandra.xls" TargetMode="External"/><Relationship Id="rId1" Type="http://schemas.openxmlformats.org/officeDocument/2006/relationships/externalLinkPath" Target="/Uffici/personale/ARCHIVIO/DIRIGENTI/Retr.%20di%20posizione%20e%20Risultato/2024/FONDO%20dirigenti%202024%20Alessand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OLI"/>
      <sheetName val="SISTEMA"/>
      <sheetName val="OBIETTIVI DI GRUPPO E IND(2)"/>
      <sheetName val="istituzionali"/>
      <sheetName val="totali"/>
      <sheetName val="SPERIMENTAZIONE "/>
      <sheetName val="premi stanziati e distribuiti"/>
      <sheetName val="Dati relativi ai premi"/>
      <sheetName val="simulazione CON 2024"/>
      <sheetName val="SIMULAZIONE AL 2023"/>
      <sheetName val="REDISTRIBUZIONE CON 2024"/>
      <sheetName val="REDISTRIBIUZIONE AL 2023"/>
    </sheetNames>
    <sheetDataSet>
      <sheetData sheetId="0">
        <row r="26">
          <cell r="B26">
            <v>84461.59</v>
          </cell>
        </row>
        <row r="28">
          <cell r="B28">
            <v>4996.93</v>
          </cell>
        </row>
        <row r="29">
          <cell r="B29">
            <v>740.29000000000019</v>
          </cell>
        </row>
        <row r="30">
          <cell r="B30">
            <v>0</v>
          </cell>
        </row>
        <row r="32">
          <cell r="B32">
            <v>7918.9500000000007</v>
          </cell>
        </row>
        <row r="33">
          <cell r="B33">
            <v>880.4899999999999</v>
          </cell>
        </row>
        <row r="35">
          <cell r="B35">
            <v>24148.579999999998</v>
          </cell>
        </row>
        <row r="37">
          <cell r="B37">
            <v>0</v>
          </cell>
        </row>
        <row r="38">
          <cell r="B38">
            <v>2499.96</v>
          </cell>
        </row>
        <row r="39">
          <cell r="B39">
            <v>58014.619999999995</v>
          </cell>
        </row>
        <row r="40">
          <cell r="B40">
            <v>18087.05</v>
          </cell>
        </row>
        <row r="53">
          <cell r="B53">
            <v>16101.26</v>
          </cell>
        </row>
        <row r="54">
          <cell r="B54">
            <v>510.53</v>
          </cell>
        </row>
        <row r="55">
          <cell r="B55">
            <v>1967.9</v>
          </cell>
        </row>
        <row r="56">
          <cell r="B56">
            <v>1532.31</v>
          </cell>
        </row>
        <row r="64">
          <cell r="B64">
            <v>146012.53000000006</v>
          </cell>
        </row>
        <row r="77">
          <cell r="B77">
            <v>487.84</v>
          </cell>
        </row>
        <row r="78">
          <cell r="B78">
            <v>7361.8399999999992</v>
          </cell>
        </row>
        <row r="83">
          <cell r="F83">
            <v>65705.62</v>
          </cell>
        </row>
        <row r="84">
          <cell r="F84">
            <v>51104.389999999992</v>
          </cell>
        </row>
        <row r="85">
          <cell r="F85">
            <v>28714.66</v>
          </cell>
        </row>
        <row r="87">
          <cell r="F87">
            <v>145524.66999999998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NDO RICALCOLATO"/>
      <sheetName val="CONTEGGI"/>
      <sheetName val="Foglio3"/>
    </sheetNames>
    <sheetDataSet>
      <sheetData sheetId="0" refreshError="1"/>
      <sheetData sheetId="1">
        <row r="20">
          <cell r="B20">
            <v>25648.703081107564</v>
          </cell>
        </row>
        <row r="77">
          <cell r="H77">
            <v>21850.389310485247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2432E-B977-40E6-99A5-19414BE683A8}">
  <dimension ref="A1:D32"/>
  <sheetViews>
    <sheetView tabSelected="1" workbookViewId="0">
      <selection activeCell="F20" sqref="F20"/>
    </sheetView>
  </sheetViews>
  <sheetFormatPr defaultRowHeight="15" x14ac:dyDescent="0.25"/>
  <cols>
    <col min="1" max="1" width="64.140625" bestFit="1" customWidth="1"/>
    <col min="2" max="2" width="24.28515625" customWidth="1"/>
    <col min="3" max="3" width="29.7109375" customWidth="1"/>
  </cols>
  <sheetData>
    <row r="1" spans="1:4" ht="15.75" x14ac:dyDescent="0.25">
      <c r="A1" s="31" t="s">
        <v>20</v>
      </c>
      <c r="B1" s="31"/>
      <c r="C1" s="31"/>
    </row>
    <row r="2" spans="1:4" ht="16.5" thickBot="1" x14ac:dyDescent="0.3">
      <c r="A2" s="2"/>
      <c r="B2" s="3"/>
      <c r="C2" s="3"/>
      <c r="D2" s="23"/>
    </row>
    <row r="3" spans="1:4" ht="15.75" x14ac:dyDescent="0.25">
      <c r="A3" s="24" t="s">
        <v>21</v>
      </c>
      <c r="B3" s="25">
        <v>312223.28000000003</v>
      </c>
      <c r="C3" s="3"/>
    </row>
    <row r="4" spans="1:4" x14ac:dyDescent="0.25">
      <c r="A4" s="26" t="s">
        <v>19</v>
      </c>
      <c r="B4" s="27">
        <f>[1]CALCOLI!B39</f>
        <v>58014.619999999995</v>
      </c>
      <c r="C4" s="35"/>
    </row>
    <row r="5" spans="1:4" x14ac:dyDescent="0.25">
      <c r="A5" s="26" t="s">
        <v>2</v>
      </c>
      <c r="B5" s="28">
        <f>[1]CALCOLI!B28</f>
        <v>4996.93</v>
      </c>
      <c r="C5" s="36"/>
    </row>
    <row r="6" spans="1:4" x14ac:dyDescent="0.25">
      <c r="A6" s="5" t="s">
        <v>22</v>
      </c>
      <c r="B6" s="29">
        <f>B3+B4+B5</f>
        <v>375234.83</v>
      </c>
    </row>
    <row r="7" spans="1:4" x14ac:dyDescent="0.25">
      <c r="A7" s="4"/>
      <c r="B7" s="6"/>
    </row>
    <row r="8" spans="1:4" x14ac:dyDescent="0.25">
      <c r="A8" s="5" t="s">
        <v>0</v>
      </c>
      <c r="B8" s="6"/>
    </row>
    <row r="9" spans="1:4" x14ac:dyDescent="0.25">
      <c r="A9" s="4" t="s">
        <v>1</v>
      </c>
      <c r="B9" s="7">
        <f>[1]CALCOLI!B26</f>
        <v>84461.59</v>
      </c>
    </row>
    <row r="10" spans="1:4" x14ac:dyDescent="0.25">
      <c r="A10" s="4" t="s">
        <v>24</v>
      </c>
      <c r="B10" s="7">
        <f>[1]CALCOLI!B29</f>
        <v>740.29000000000019</v>
      </c>
    </row>
    <row r="11" spans="1:4" ht="15.75" x14ac:dyDescent="0.25">
      <c r="A11" s="4" t="s">
        <v>3</v>
      </c>
      <c r="B11" s="7">
        <f>[1]CALCOLI!B53+[1]CALCOLI!B56</f>
        <v>17633.57</v>
      </c>
      <c r="C11" s="3"/>
    </row>
    <row r="12" spans="1:4" ht="15.75" x14ac:dyDescent="0.25">
      <c r="A12" s="4" t="s">
        <v>4</v>
      </c>
      <c r="B12" s="7">
        <f>[1]CALCOLI!B32+[1]CALCOLI!B54</f>
        <v>8429.4800000000014</v>
      </c>
      <c r="C12" s="3"/>
    </row>
    <row r="13" spans="1:4" ht="15.75" x14ac:dyDescent="0.25">
      <c r="A13" s="4" t="s">
        <v>5</v>
      </c>
      <c r="B13" s="7">
        <f>[1]CALCOLI!B35+[1]CALCOLI!B55+[1]CALCOLI!B33</f>
        <v>26996.97</v>
      </c>
      <c r="C13" s="3"/>
    </row>
    <row r="14" spans="1:4" ht="15.75" x14ac:dyDescent="0.25">
      <c r="A14" s="4" t="s">
        <v>6</v>
      </c>
      <c r="B14" s="7">
        <f>[1]CALCOLI!B37</f>
        <v>0</v>
      </c>
      <c r="C14" s="1"/>
    </row>
    <row r="15" spans="1:4" ht="15.75" x14ac:dyDescent="0.25">
      <c r="A15" s="4" t="s">
        <v>7</v>
      </c>
      <c r="B15" s="7">
        <f>[1]CALCOLI!B40</f>
        <v>18087.05</v>
      </c>
      <c r="C15" s="3"/>
    </row>
    <row r="16" spans="1:4" ht="15.75" x14ac:dyDescent="0.25">
      <c r="A16" s="4" t="s">
        <v>8</v>
      </c>
      <c r="B16" s="7">
        <f>[1]CALCOLI!B38</f>
        <v>2499.96</v>
      </c>
      <c r="C16" s="3"/>
    </row>
    <row r="17" spans="1:3" ht="15.75" x14ac:dyDescent="0.25">
      <c r="A17" s="4" t="s">
        <v>9</v>
      </c>
      <c r="B17" s="7">
        <f>[1]CALCOLI!F83</f>
        <v>65705.62</v>
      </c>
      <c r="C17" s="3"/>
    </row>
    <row r="18" spans="1:3" ht="15.75" x14ac:dyDescent="0.25">
      <c r="A18" s="4" t="s">
        <v>10</v>
      </c>
      <c r="B18" s="7">
        <f>[1]CALCOLI!F85</f>
        <v>28714.66</v>
      </c>
      <c r="C18" s="3"/>
    </row>
    <row r="19" spans="1:3" ht="15.75" x14ac:dyDescent="0.25">
      <c r="A19" s="4" t="s">
        <v>11</v>
      </c>
      <c r="B19" s="7">
        <f>[1]CALCOLI!F84</f>
        <v>51104.389999999992</v>
      </c>
      <c r="C19" s="8"/>
    </row>
    <row r="20" spans="1:3" ht="15.75" x14ac:dyDescent="0.25">
      <c r="A20" s="5" t="s">
        <v>12</v>
      </c>
      <c r="B20" s="9">
        <f>SUM(B9:B19)</f>
        <v>304373.57999999996</v>
      </c>
      <c r="C20" s="3"/>
    </row>
    <row r="21" spans="1:3" ht="15.75" x14ac:dyDescent="0.25">
      <c r="A21" s="5" t="s">
        <v>13</v>
      </c>
      <c r="B21" s="7">
        <f>[1]CALCOLI!B77</f>
        <v>487.84</v>
      </c>
      <c r="C21" s="3"/>
    </row>
    <row r="22" spans="1:3" ht="15.75" x14ac:dyDescent="0.25">
      <c r="A22" s="5" t="s">
        <v>25</v>
      </c>
      <c r="B22" s="7">
        <f>[1]CALCOLI!B78</f>
        <v>7361.8399999999992</v>
      </c>
      <c r="C22" s="3"/>
    </row>
    <row r="23" spans="1:3" ht="15.75" x14ac:dyDescent="0.25">
      <c r="A23" s="5" t="s">
        <v>26</v>
      </c>
      <c r="B23" s="7">
        <f>[1]CALCOLI!B30</f>
        <v>0</v>
      </c>
      <c r="C23" s="3"/>
    </row>
    <row r="24" spans="1:3" ht="15.75" x14ac:dyDescent="0.25">
      <c r="A24" s="10"/>
      <c r="B24" s="30">
        <f>SUM(B20:B23)</f>
        <v>312223.26</v>
      </c>
      <c r="C24" s="3"/>
    </row>
    <row r="25" spans="1:3" ht="16.5" thickBot="1" x14ac:dyDescent="0.3">
      <c r="A25" s="11"/>
      <c r="B25" s="12"/>
      <c r="C25" s="3"/>
    </row>
    <row r="26" spans="1:3" ht="16.5" thickBot="1" x14ac:dyDescent="0.3">
      <c r="A26" s="3"/>
      <c r="B26" s="3"/>
      <c r="C26" s="3"/>
    </row>
    <row r="27" spans="1:3" ht="15.75" x14ac:dyDescent="0.25">
      <c r="A27" s="32" t="s">
        <v>23</v>
      </c>
      <c r="B27" s="33"/>
      <c r="C27" s="34"/>
    </row>
    <row r="28" spans="1:3" ht="15.75" x14ac:dyDescent="0.25">
      <c r="A28" s="13"/>
      <c r="B28" s="3"/>
      <c r="C28" s="14"/>
    </row>
    <row r="29" spans="1:3" x14ac:dyDescent="0.25">
      <c r="A29" s="15"/>
      <c r="B29" s="16" t="s">
        <v>14</v>
      </c>
      <c r="C29" s="17" t="s">
        <v>15</v>
      </c>
    </row>
    <row r="30" spans="1:3" x14ac:dyDescent="0.25">
      <c r="A30" s="15" t="s">
        <v>16</v>
      </c>
      <c r="B30" s="18">
        <f>[1]CALCOLI!$B$64</f>
        <v>146012.53000000006</v>
      </c>
      <c r="C30" s="19">
        <f>[1]CALCOLI!F87</f>
        <v>145524.66999999998</v>
      </c>
    </row>
    <row r="31" spans="1:3" x14ac:dyDescent="0.25">
      <c r="A31" s="15" t="s">
        <v>17</v>
      </c>
      <c r="B31" s="18">
        <f>[2]CONTEGGI!$B$20</f>
        <v>25648.703081107564</v>
      </c>
      <c r="C31" s="19">
        <f>[2]CONTEGGI!$H$77</f>
        <v>21850.389310485247</v>
      </c>
    </row>
    <row r="32" spans="1:3" ht="15.75" thickBot="1" x14ac:dyDescent="0.3">
      <c r="A32" s="20" t="s">
        <v>18</v>
      </c>
      <c r="B32" s="21">
        <v>21588</v>
      </c>
      <c r="C32" s="22">
        <v>21588</v>
      </c>
    </row>
  </sheetData>
  <mergeCells count="2">
    <mergeCell ref="A1:C1"/>
    <mergeCell ref="A27:C27"/>
  </mergeCells>
  <pageMargins left="0.7" right="0.7" top="0.75" bottom="0.75" header="0.3" footer="0.3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Bertocchi</dc:creator>
  <cp:lastModifiedBy>Alessandra Bertocchi</cp:lastModifiedBy>
  <cp:lastPrinted>2025-07-30T09:24:15Z</cp:lastPrinted>
  <dcterms:created xsi:type="dcterms:W3CDTF">2023-09-15T11:49:10Z</dcterms:created>
  <dcterms:modified xsi:type="dcterms:W3CDTF">2025-07-31T14:18:53Z</dcterms:modified>
</cp:coreProperties>
</file>